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1Katalapi shared\Katalapi Direccion Ejecutiva\FINANZAS\Informes Gaete al SII\"/>
    </mc:Choice>
  </mc:AlternateContent>
  <bookViews>
    <workbookView xWindow="0" yWindow="0" windowWidth="19200" windowHeight="7050"/>
  </bookViews>
  <sheets>
    <sheet name="BCE" sheetId="1" r:id="rId1"/>
  </sheets>
  <definedNames>
    <definedName name="_xlnm.Print_Area" localSheetId="0">BCE!$C$8:$K$42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M32" i="1"/>
  <c r="M38" i="1"/>
  <c r="N26" i="1" l="1"/>
  <c r="L30" i="1"/>
  <c r="L26" i="1"/>
  <c r="P31" i="1" l="1"/>
</calcChain>
</file>

<file path=xl/sharedStrings.xml><?xml version="1.0" encoding="utf-8"?>
<sst xmlns="http://schemas.openxmlformats.org/spreadsheetml/2006/main" count="104" uniqueCount="103">
  <si>
    <t>BALANCE TRIBUTARIO</t>
  </si>
  <si>
    <t>EMPRESA</t>
  </si>
  <si>
    <t>RUT EMPRESA</t>
  </si>
  <si>
    <t>FECHA DE IMPRESION:</t>
  </si>
  <si>
    <t xml:space="preserve">FUNDACION PARQUE KATALAPI </t>
  </si>
  <si>
    <t xml:space="preserve">65.150.812-6 </t>
  </si>
  <si>
    <t>13/04/2022</t>
  </si>
  <si>
    <t>ELABORADO POR</t>
  </si>
  <si>
    <t>MGAETE</t>
  </si>
  <si>
    <t>FECHA DESDE 01-01-2021 FECHA HASTA 31-12-2021</t>
  </si>
  <si>
    <t xml:space="preserve"> </t>
  </si>
  <si>
    <t>MOVIMIENTOS</t>
  </si>
  <si>
    <t>SALDO</t>
  </si>
  <si>
    <t>INVENTARIO</t>
  </si>
  <si>
    <t>RESULTADOS</t>
  </si>
  <si>
    <t>CUENTA</t>
  </si>
  <si>
    <t>NOMBRE DE CUENTA</t>
  </si>
  <si>
    <t>DEBITOS</t>
  </si>
  <si>
    <t>CREDITOS</t>
  </si>
  <si>
    <t>DEUDOR</t>
  </si>
  <si>
    <t>ACREEDOR</t>
  </si>
  <si>
    <t>ACTIVO</t>
  </si>
  <si>
    <t xml:space="preserve">  PASIVO  </t>
  </si>
  <si>
    <t xml:space="preserve"> PERDIDAS </t>
  </si>
  <si>
    <t xml:space="preserve"> GANANCIAS </t>
  </si>
  <si>
    <t>1010101</t>
  </si>
  <si>
    <t>CAJA</t>
  </si>
  <si>
    <t>1010102</t>
  </si>
  <si>
    <t>BANCOS</t>
  </si>
  <si>
    <t>1010401</t>
  </si>
  <si>
    <t>CLIENTES</t>
  </si>
  <si>
    <t>1010801</t>
  </si>
  <si>
    <t>PPM</t>
  </si>
  <si>
    <t>1010802</t>
  </si>
  <si>
    <t>IVA CREDITO FISCAL</t>
  </si>
  <si>
    <t>1020824</t>
  </si>
  <si>
    <t>EQUIPOS COMPUTACIONALES</t>
  </si>
  <si>
    <t>1020840</t>
  </si>
  <si>
    <t>DEPRECIACION ACUMULADA</t>
  </si>
  <si>
    <t>2010201</t>
  </si>
  <si>
    <t>PROVEEDORES</t>
  </si>
  <si>
    <t>2010220</t>
  </si>
  <si>
    <t>HONORARIOS POR PAGAR</t>
  </si>
  <si>
    <t>2010225</t>
  </si>
  <si>
    <t>IMPOSIONES POR PAGAR</t>
  </si>
  <si>
    <t>2010920</t>
  </si>
  <si>
    <t>IVA DEBITO FISCAL</t>
  </si>
  <si>
    <t>2010921</t>
  </si>
  <si>
    <t>PPM POR PAGAR</t>
  </si>
  <si>
    <t>2010930</t>
  </si>
  <si>
    <t>RETENCION IMPUESTO HONORARIOS</t>
  </si>
  <si>
    <t>2020302</t>
  </si>
  <si>
    <t>CXP  SOCIOS A L.P.</t>
  </si>
  <si>
    <t>30203</t>
  </si>
  <si>
    <t>PERDIDAS Y GANANCIAS EJERCICIO</t>
  </si>
  <si>
    <t>4010110</t>
  </si>
  <si>
    <t>VENTAS Y SERVICIOS AFECTOS</t>
  </si>
  <si>
    <t>4010120</t>
  </si>
  <si>
    <t>VENTAS Y SERVICIOS  EXENTOS</t>
  </si>
  <si>
    <t>4010220</t>
  </si>
  <si>
    <t>COSTO VENTAS EXENTAS</t>
  </si>
  <si>
    <t>4010601</t>
  </si>
  <si>
    <t>DONACIONES</t>
  </si>
  <si>
    <t>4010810</t>
  </si>
  <si>
    <t>GASTOS DE SUELDOS Y SALARIOS</t>
  </si>
  <si>
    <t>4010822</t>
  </si>
  <si>
    <t>HONORARIOS</t>
  </si>
  <si>
    <t>4010828</t>
  </si>
  <si>
    <t>GTOS. TRASLADOS</t>
  </si>
  <si>
    <t>4010832</t>
  </si>
  <si>
    <t>GTOS. MANTENCION</t>
  </si>
  <si>
    <t>4010836</t>
  </si>
  <si>
    <t>GTOS. DEPRECIACION</t>
  </si>
  <si>
    <t>4010837</t>
  </si>
  <si>
    <t>GTOS. BANCARIOS</t>
  </si>
  <si>
    <t>4010838</t>
  </si>
  <si>
    <t>GASTOS DE ASESORIA</t>
  </si>
  <si>
    <t>4010890</t>
  </si>
  <si>
    <t>GASTOS GENERALES</t>
  </si>
  <si>
    <t>4012501</t>
  </si>
  <si>
    <t>REAJUSTE CREDITO IVA Y PPM</t>
  </si>
  <si>
    <t>4012502</t>
  </si>
  <si>
    <t>CM. ACTIVO FIJO</t>
  </si>
  <si>
    <t>4012503</t>
  </si>
  <si>
    <t>CM. PATRIMONIO</t>
  </si>
  <si>
    <t>SUMA</t>
  </si>
  <si>
    <t>RESULTADO DEL EJERCICIO</t>
  </si>
  <si>
    <t>TOTALES</t>
  </si>
  <si>
    <t>honorarios</t>
  </si>
  <si>
    <t>sam</t>
  </si>
  <si>
    <t>costo actividades</t>
  </si>
  <si>
    <t>Venta de bienes y servicios</t>
  </si>
  <si>
    <t>Costo directo ventas bienes y servicios</t>
  </si>
  <si>
    <t>Donaciones</t>
  </si>
  <si>
    <t>Costo de remuneraciones</t>
  </si>
  <si>
    <t>Sueldo Sam a costo de remuneraciones, el resto es costo de actividades?</t>
  </si>
  <si>
    <t>sueldos+honorarios</t>
  </si>
  <si>
    <t>ventas</t>
  </si>
  <si>
    <t>donaciones</t>
  </si>
  <si>
    <t>otros gastos operaciones</t>
  </si>
  <si>
    <t>son gastos pagados que no fueron sacados de la cuenta</t>
  </si>
  <si>
    <t>otras facturas</t>
  </si>
  <si>
    <t>GyP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</si>
</sst>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quotePrefix="1" applyFont="1" applyBorder="1" applyAlignment="1">
      <alignment horizontal="center" wrapText="1"/>
    </xf>
    <xf numFmtId="41" fontId="2" fillId="0" borderId="1" xfId="1" applyFont="1" applyBorder="1" applyAlignment="1">
      <alignment horizontal="right" wrapText="1"/>
    </xf>
    <xf numFmtId="41" fontId="2" fillId="0" borderId="1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41" fontId="0" fillId="0" borderId="0" xfId="0" applyNumberFormat="1"/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41" fontId="2" fillId="2" borderId="1" xfId="1" applyFont="1" applyFill="1" applyBorder="1" applyAlignment="1">
      <alignment horizontal="right" wrapText="1"/>
    </xf>
    <xf numFmtId="9" fontId="0" fillId="0" borderId="0" xfId="2" applyFont="1"/>
    <xf numFmtId="0" fontId="2" fillId="0" borderId="1" xfId="0" applyFont="1" applyBorder="1" applyAlignment="1">
      <alignment horizontal="center"/>
    </xf>
    <xf numFmtId="41" fontId="2" fillId="3" borderId="1" xfId="1" applyFont="1" applyFill="1" applyBorder="1" applyAlignment="1">
      <alignment horizontal="right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topLeftCell="C11" zoomScale="99" workbookViewId="0">
      <selection activeCell="H24" sqref="H24"/>
    </sheetView>
  </sheetViews>
  <sheetFormatPr baseColWidth="10" defaultColWidth="9.1796875" defaultRowHeight="14.5" x14ac:dyDescent="0.35"/>
  <cols>
    <col min="1" max="2" width="40.7265625" customWidth="1"/>
    <col min="3" max="3" width="31.1796875" bestFit="1" customWidth="1"/>
    <col min="4" max="4" width="13" bestFit="1" customWidth="1"/>
    <col min="5" max="11" width="10.7265625" customWidth="1"/>
    <col min="12" max="12" width="15.1796875" customWidth="1"/>
    <col min="13" max="13" width="21.90625" bestFit="1" customWidth="1"/>
    <col min="14" max="14" width="11.08984375" bestFit="1" customWidth="1"/>
    <col min="16" max="16" width="10.90625" bestFit="1" customWidth="1"/>
  </cols>
  <sheetData>
    <row r="1" spans="1:11" x14ac:dyDescent="0.35">
      <c r="A1" s="1" t="s">
        <v>0</v>
      </c>
      <c r="B1" s="8"/>
      <c r="C1" s="1" t="s">
        <v>1</v>
      </c>
      <c r="D1" s="1" t="s">
        <v>2</v>
      </c>
    </row>
    <row r="2" spans="1:11" x14ac:dyDescent="0.35">
      <c r="A2" s="1" t="s">
        <v>3</v>
      </c>
      <c r="B2" s="8"/>
      <c r="C2" s="1" t="s">
        <v>4</v>
      </c>
      <c r="D2" s="2" t="s">
        <v>5</v>
      </c>
    </row>
    <row r="3" spans="1:11" x14ac:dyDescent="0.35">
      <c r="A3" s="1" t="s">
        <v>6</v>
      </c>
      <c r="B3" s="12"/>
    </row>
    <row r="4" spans="1:11" x14ac:dyDescent="0.35">
      <c r="A4" s="1" t="s">
        <v>7</v>
      </c>
      <c r="B4" s="12"/>
    </row>
    <row r="5" spans="1:11" x14ac:dyDescent="0.35">
      <c r="A5" s="1" t="s">
        <v>8</v>
      </c>
      <c r="B5" s="12"/>
    </row>
    <row r="6" spans="1:11" x14ac:dyDescent="0.35">
      <c r="A6" s="1" t="s">
        <v>9</v>
      </c>
      <c r="B6" s="12"/>
    </row>
    <row r="7" spans="1:11" x14ac:dyDescent="0.35">
      <c r="A7" s="1"/>
      <c r="B7" s="12"/>
    </row>
    <row r="8" spans="1:11" x14ac:dyDescent="0.35">
      <c r="C8" s="1" t="s">
        <v>10</v>
      </c>
      <c r="D8" s="15" t="s">
        <v>11</v>
      </c>
      <c r="E8" s="15"/>
      <c r="F8" s="15" t="s">
        <v>12</v>
      </c>
      <c r="G8" s="15"/>
      <c r="H8" s="15" t="s">
        <v>13</v>
      </c>
      <c r="I8" s="15"/>
      <c r="J8" s="15" t="s">
        <v>14</v>
      </c>
      <c r="K8" s="15"/>
    </row>
    <row r="9" spans="1:11" x14ac:dyDescent="0.35">
      <c r="A9" s="3" t="s">
        <v>15</v>
      </c>
      <c r="B9" s="3"/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</row>
    <row r="10" spans="1:11" x14ac:dyDescent="0.35">
      <c r="A10" s="5" t="s">
        <v>25</v>
      </c>
      <c r="B10" s="5"/>
      <c r="C10" s="4" t="s">
        <v>26</v>
      </c>
      <c r="D10" s="6">
        <v>2364200</v>
      </c>
      <c r="E10" s="6">
        <v>2364200</v>
      </c>
      <c r="F10" s="6"/>
      <c r="G10" s="6"/>
      <c r="H10" s="6"/>
      <c r="I10" s="6"/>
      <c r="J10" s="6"/>
      <c r="K10" s="6"/>
    </row>
    <row r="11" spans="1:11" x14ac:dyDescent="0.35">
      <c r="A11" s="5" t="s">
        <v>27</v>
      </c>
      <c r="B11" s="5"/>
      <c r="C11" s="4" t="s">
        <v>28</v>
      </c>
      <c r="D11" s="6">
        <v>17534362</v>
      </c>
      <c r="E11" s="6">
        <v>16508202</v>
      </c>
      <c r="F11" s="6">
        <v>1026160</v>
      </c>
      <c r="G11" s="6"/>
      <c r="H11" s="6">
        <v>1026160</v>
      </c>
      <c r="I11" s="6"/>
      <c r="J11" s="6"/>
      <c r="K11" s="6"/>
    </row>
    <row r="12" spans="1:11" x14ac:dyDescent="0.35">
      <c r="A12" s="5" t="s">
        <v>29</v>
      </c>
      <c r="B12" s="5"/>
      <c r="C12" s="4" t="s">
        <v>30</v>
      </c>
      <c r="D12" s="6">
        <v>11481760</v>
      </c>
      <c r="E12" s="6">
        <v>11481760</v>
      </c>
      <c r="F12" s="6"/>
      <c r="G12" s="6"/>
      <c r="H12" s="6"/>
      <c r="I12" s="6"/>
      <c r="J12" s="6"/>
      <c r="K12" s="6"/>
    </row>
    <row r="13" spans="1:11" x14ac:dyDescent="0.35">
      <c r="A13" s="5" t="s">
        <v>31</v>
      </c>
      <c r="B13" s="5"/>
      <c r="C13" s="4" t="s">
        <v>32</v>
      </c>
      <c r="D13" s="6">
        <v>185723</v>
      </c>
      <c r="E13" s="6">
        <v>77534</v>
      </c>
      <c r="F13" s="6">
        <v>108189</v>
      </c>
      <c r="G13" s="6"/>
      <c r="H13" s="6">
        <v>108189</v>
      </c>
      <c r="I13" s="6"/>
      <c r="J13" s="6"/>
      <c r="K13" s="6"/>
    </row>
    <row r="14" spans="1:11" x14ac:dyDescent="0.35">
      <c r="A14" s="5" t="s">
        <v>33</v>
      </c>
      <c r="B14" s="5"/>
      <c r="C14" s="4" t="s">
        <v>34</v>
      </c>
      <c r="D14" s="6"/>
      <c r="E14" s="6"/>
      <c r="F14" s="6"/>
      <c r="G14" s="6"/>
      <c r="H14" s="6"/>
      <c r="I14" s="6"/>
      <c r="J14" s="6"/>
      <c r="K14" s="6"/>
    </row>
    <row r="15" spans="1:11" x14ac:dyDescent="0.35">
      <c r="A15" s="5" t="s">
        <v>35</v>
      </c>
      <c r="B15" s="5"/>
      <c r="C15" s="4" t="s">
        <v>36</v>
      </c>
      <c r="D15" s="6">
        <v>463201</v>
      </c>
      <c r="E15" s="6"/>
      <c r="F15" s="6">
        <v>463201</v>
      </c>
      <c r="G15" s="6"/>
      <c r="H15" s="6">
        <v>463201</v>
      </c>
      <c r="I15" s="6"/>
      <c r="J15" s="6"/>
      <c r="K15" s="6"/>
    </row>
    <row r="16" spans="1:11" x14ac:dyDescent="0.35">
      <c r="A16" s="5" t="s">
        <v>37</v>
      </c>
      <c r="B16" s="5"/>
      <c r="C16" s="4" t="s">
        <v>38</v>
      </c>
      <c r="D16" s="6"/>
      <c r="E16" s="6">
        <v>25733</v>
      </c>
      <c r="F16" s="6"/>
      <c r="G16" s="6">
        <v>25733</v>
      </c>
      <c r="H16" s="6"/>
      <c r="I16" s="6">
        <v>25733</v>
      </c>
      <c r="J16" s="6"/>
      <c r="K16" s="6"/>
    </row>
    <row r="17" spans="1:17" ht="15" thickBot="1" x14ac:dyDescent="0.4">
      <c r="A17" s="5" t="s">
        <v>39</v>
      </c>
      <c r="B17" s="5"/>
      <c r="C17" s="4" t="s">
        <v>40</v>
      </c>
      <c r="D17" s="6">
        <v>5732312</v>
      </c>
      <c r="E17" s="6">
        <v>5778800</v>
      </c>
      <c r="F17" s="6"/>
      <c r="G17" s="6">
        <v>46488</v>
      </c>
      <c r="H17" s="6"/>
      <c r="I17" s="6">
        <v>46488</v>
      </c>
      <c r="J17" s="6"/>
      <c r="K17" s="6"/>
      <c r="P17" s="10">
        <v>3258</v>
      </c>
    </row>
    <row r="18" spans="1:17" ht="15" thickBot="1" x14ac:dyDescent="0.4">
      <c r="A18" s="5" t="s">
        <v>41</v>
      </c>
      <c r="B18" s="5"/>
      <c r="C18" s="4" t="s">
        <v>42</v>
      </c>
      <c r="D18" s="6">
        <v>6158670</v>
      </c>
      <c r="E18" s="6">
        <v>6158670</v>
      </c>
      <c r="F18" s="6"/>
      <c r="G18" s="6"/>
      <c r="H18" s="6"/>
      <c r="I18" s="6"/>
      <c r="J18" s="6"/>
      <c r="K18" s="6"/>
      <c r="P18" s="10">
        <v>2851</v>
      </c>
    </row>
    <row r="19" spans="1:17" ht="15" thickBot="1" x14ac:dyDescent="0.4">
      <c r="A19" s="5" t="s">
        <v>43</v>
      </c>
      <c r="B19" s="5"/>
      <c r="C19" s="4" t="s">
        <v>44</v>
      </c>
      <c r="D19" s="6">
        <v>763677</v>
      </c>
      <c r="E19" s="6">
        <v>848530</v>
      </c>
      <c r="F19" s="6"/>
      <c r="G19" s="6">
        <v>84853</v>
      </c>
      <c r="H19" s="6"/>
      <c r="I19" s="6">
        <v>84853</v>
      </c>
      <c r="J19" s="6"/>
      <c r="K19" s="6"/>
      <c r="P19" s="10">
        <v>4200</v>
      </c>
    </row>
    <row r="20" spans="1:17" ht="15" thickBot="1" x14ac:dyDescent="0.4">
      <c r="A20" s="5" t="s">
        <v>45</v>
      </c>
      <c r="B20" s="5"/>
      <c r="C20" s="4" t="s">
        <v>46</v>
      </c>
      <c r="D20" s="6">
        <v>90092</v>
      </c>
      <c r="E20" s="6">
        <v>90092</v>
      </c>
      <c r="F20" s="6"/>
      <c r="G20" s="6"/>
      <c r="H20" s="6"/>
      <c r="I20" s="6"/>
      <c r="J20" s="6"/>
      <c r="K20" s="6"/>
      <c r="P20" s="10">
        <v>26</v>
      </c>
    </row>
    <row r="21" spans="1:17" ht="15" thickBot="1" x14ac:dyDescent="0.4">
      <c r="A21" s="5" t="s">
        <v>47</v>
      </c>
      <c r="B21" s="5"/>
      <c r="C21" s="4" t="s">
        <v>48</v>
      </c>
      <c r="D21" s="6">
        <v>134827</v>
      </c>
      <c r="E21" s="6">
        <v>135827</v>
      </c>
      <c r="F21" s="6"/>
      <c r="G21" s="6">
        <v>1000</v>
      </c>
      <c r="H21" s="6"/>
      <c r="I21" s="6">
        <v>1000</v>
      </c>
      <c r="J21" s="6"/>
      <c r="K21" s="6"/>
      <c r="P21" s="10">
        <v>1524</v>
      </c>
    </row>
    <row r="22" spans="1:17" ht="22" customHeight="1" thickBot="1" x14ac:dyDescent="0.4">
      <c r="A22" s="5" t="s">
        <v>49</v>
      </c>
      <c r="B22" s="5"/>
      <c r="C22" s="4" t="s">
        <v>50</v>
      </c>
      <c r="D22" s="6">
        <v>866500</v>
      </c>
      <c r="E22" s="6">
        <v>898371</v>
      </c>
      <c r="F22" s="6"/>
      <c r="G22" s="6">
        <v>31871</v>
      </c>
      <c r="H22" s="6"/>
      <c r="I22" s="6">
        <v>31871</v>
      </c>
      <c r="J22" s="6"/>
      <c r="K22" s="6"/>
      <c r="M22" s="14">
        <f>4200000/11706000</f>
        <v>0.35879036391594055</v>
      </c>
      <c r="P22" s="11">
        <v>2624</v>
      </c>
    </row>
    <row r="23" spans="1:17" ht="15" thickBot="1" x14ac:dyDescent="0.4">
      <c r="A23" s="5" t="s">
        <v>51</v>
      </c>
      <c r="B23" s="5"/>
      <c r="C23" s="4" t="s">
        <v>52</v>
      </c>
      <c r="D23" s="6"/>
      <c r="E23" s="6">
        <v>10471348</v>
      </c>
      <c r="F23" s="6"/>
      <c r="G23" s="6">
        <v>10471348</v>
      </c>
      <c r="H23" s="6"/>
      <c r="I23" s="16">
        <v>10471348</v>
      </c>
      <c r="J23" s="6"/>
      <c r="K23" s="6"/>
      <c r="L23" t="s">
        <v>100</v>
      </c>
      <c r="P23" s="10">
        <v>327</v>
      </c>
    </row>
    <row r="24" spans="1:17" ht="22" customHeight="1" thickBot="1" x14ac:dyDescent="0.4">
      <c r="A24" s="5" t="s">
        <v>53</v>
      </c>
      <c r="B24" s="5"/>
      <c r="C24" s="4" t="s">
        <v>54</v>
      </c>
      <c r="D24" s="6">
        <v>8827900</v>
      </c>
      <c r="E24" s="6"/>
      <c r="F24" s="6">
        <v>8827900</v>
      </c>
      <c r="G24" s="6"/>
      <c r="H24" s="16">
        <v>8827900</v>
      </c>
      <c r="I24" s="6"/>
      <c r="J24" s="6"/>
      <c r="K24" s="6"/>
      <c r="P24" s="11">
        <v>685</v>
      </c>
    </row>
    <row r="25" spans="1:17" ht="15" thickBot="1" x14ac:dyDescent="0.4">
      <c r="A25" s="5" t="s">
        <v>55</v>
      </c>
      <c r="B25" s="5" t="s">
        <v>91</v>
      </c>
      <c r="C25" s="4" t="s">
        <v>56</v>
      </c>
      <c r="D25" s="6"/>
      <c r="E25" s="6">
        <v>474168</v>
      </c>
      <c r="F25" s="6"/>
      <c r="G25" s="6">
        <v>474168</v>
      </c>
      <c r="H25" s="6"/>
      <c r="I25" s="6"/>
      <c r="J25" s="6"/>
      <c r="K25" s="6">
        <v>474168</v>
      </c>
      <c r="P25" s="10"/>
    </row>
    <row r="26" spans="1:17" ht="15" thickBot="1" x14ac:dyDescent="0.4">
      <c r="A26" s="5" t="s">
        <v>57</v>
      </c>
      <c r="B26" s="5" t="s">
        <v>91</v>
      </c>
      <c r="C26" s="4" t="s">
        <v>58</v>
      </c>
      <c r="D26" s="6">
        <v>379500</v>
      </c>
      <c r="E26" s="6">
        <v>10538000</v>
      </c>
      <c r="F26" s="6"/>
      <c r="G26" s="6">
        <v>10158500</v>
      </c>
      <c r="H26" s="6"/>
      <c r="I26" s="6"/>
      <c r="J26" s="6"/>
      <c r="K26" s="6">
        <v>10158500</v>
      </c>
      <c r="L26" s="9">
        <f>K25+K26</f>
        <v>10632668</v>
      </c>
      <c r="M26" t="s">
        <v>97</v>
      </c>
      <c r="N26" s="9">
        <f>L26+L28-L30-L36</f>
        <v>1067551</v>
      </c>
      <c r="P26" s="10"/>
    </row>
    <row r="27" spans="1:17" ht="15" thickBot="1" x14ac:dyDescent="0.4">
      <c r="A27" s="5" t="s">
        <v>59</v>
      </c>
      <c r="B27" s="5" t="s">
        <v>92</v>
      </c>
      <c r="C27" s="4" t="s">
        <v>60</v>
      </c>
      <c r="D27" s="6">
        <v>1587560</v>
      </c>
      <c r="E27" s="6">
        <v>63240</v>
      </c>
      <c r="F27" s="6">
        <v>1524320</v>
      </c>
      <c r="G27" s="6"/>
      <c r="H27" s="6"/>
      <c r="I27" s="6"/>
      <c r="J27" s="6">
        <v>1524320</v>
      </c>
      <c r="K27" s="6"/>
      <c r="P27" s="10"/>
    </row>
    <row r="28" spans="1:17" ht="15" thickBot="1" x14ac:dyDescent="0.4">
      <c r="A28" s="5" t="s">
        <v>61</v>
      </c>
      <c r="B28" s="5" t="s">
        <v>93</v>
      </c>
      <c r="C28" s="4" t="s">
        <v>62</v>
      </c>
      <c r="D28" s="6"/>
      <c r="E28" s="6">
        <v>4053106</v>
      </c>
      <c r="F28" s="6"/>
      <c r="G28" s="6">
        <v>4053106</v>
      </c>
      <c r="H28" s="6"/>
      <c r="I28" s="6"/>
      <c r="J28" s="6"/>
      <c r="K28" s="6">
        <v>4053106</v>
      </c>
      <c r="L28" s="6">
        <v>4053106</v>
      </c>
      <c r="M28" t="s">
        <v>98</v>
      </c>
      <c r="P28" s="10"/>
    </row>
    <row r="29" spans="1:17" x14ac:dyDescent="0.35">
      <c r="A29" s="5" t="s">
        <v>63</v>
      </c>
      <c r="B29" s="5" t="s">
        <v>94</v>
      </c>
      <c r="C29" s="4" t="s">
        <v>64</v>
      </c>
      <c r="D29" s="6">
        <v>3258000</v>
      </c>
      <c r="E29" s="6"/>
      <c r="F29" s="6">
        <v>3258000</v>
      </c>
      <c r="G29" s="6"/>
      <c r="H29" s="6"/>
      <c r="I29" s="6"/>
      <c r="J29" s="6">
        <v>3258000</v>
      </c>
      <c r="K29" s="6"/>
      <c r="P29" t="s">
        <v>88</v>
      </c>
    </row>
    <row r="30" spans="1:17" ht="22" x14ac:dyDescent="0.35">
      <c r="A30" s="5" t="s">
        <v>65</v>
      </c>
      <c r="B30" s="5" t="s">
        <v>95</v>
      </c>
      <c r="C30" s="4" t="s">
        <v>66</v>
      </c>
      <c r="D30" s="6">
        <v>7051041</v>
      </c>
      <c r="E30" s="6"/>
      <c r="F30" s="6">
        <v>7051041</v>
      </c>
      <c r="G30" s="6"/>
      <c r="H30" s="6"/>
      <c r="I30" s="6"/>
      <c r="J30" s="6">
        <v>7051041</v>
      </c>
      <c r="K30" s="6"/>
      <c r="L30" s="9">
        <f>J29+J30</f>
        <v>10309041</v>
      </c>
      <c r="M30" t="s">
        <v>96</v>
      </c>
      <c r="P30">
        <v>4200000</v>
      </c>
      <c r="Q30" t="s">
        <v>89</v>
      </c>
    </row>
    <row r="31" spans="1:17" x14ac:dyDescent="0.35">
      <c r="A31" s="5" t="s">
        <v>67</v>
      </c>
      <c r="B31" s="5"/>
      <c r="C31" s="4" t="s">
        <v>68</v>
      </c>
      <c r="D31" s="6">
        <v>360000</v>
      </c>
      <c r="E31" s="6"/>
      <c r="F31" s="6">
        <v>360000</v>
      </c>
      <c r="G31" s="6"/>
      <c r="H31" s="6"/>
      <c r="I31" s="6"/>
      <c r="J31" s="13">
        <v>360000</v>
      </c>
      <c r="K31" s="6"/>
      <c r="P31" s="9">
        <f>J30-P30</f>
        <v>2851041</v>
      </c>
      <c r="Q31" t="s">
        <v>90</v>
      </c>
    </row>
    <row r="32" spans="1:17" x14ac:dyDescent="0.35">
      <c r="A32" s="5" t="s">
        <v>69</v>
      </c>
      <c r="B32" s="5"/>
      <c r="C32" s="4" t="s">
        <v>70</v>
      </c>
      <c r="D32" s="6">
        <v>853310</v>
      </c>
      <c r="E32" s="6"/>
      <c r="F32" s="6">
        <v>853310</v>
      </c>
      <c r="G32" s="6"/>
      <c r="H32" s="6"/>
      <c r="I32" s="6"/>
      <c r="J32" s="13">
        <v>853310</v>
      </c>
      <c r="K32" s="6"/>
      <c r="L32" t="s">
        <v>101</v>
      </c>
      <c r="M32" s="14">
        <f>4200000/L30</f>
        <v>0.40740937978615083</v>
      </c>
      <c r="P32" s="9"/>
    </row>
    <row r="33" spans="1:13" x14ac:dyDescent="0.35">
      <c r="A33" s="5" t="s">
        <v>71</v>
      </c>
      <c r="B33" s="5"/>
      <c r="C33" s="4" t="s">
        <v>72</v>
      </c>
      <c r="D33" s="6">
        <v>25733</v>
      </c>
      <c r="E33" s="6"/>
      <c r="F33" s="6">
        <v>25733</v>
      </c>
      <c r="G33" s="6"/>
      <c r="H33" s="6"/>
      <c r="I33" s="6"/>
      <c r="J33" s="6">
        <v>25733</v>
      </c>
      <c r="K33" s="6"/>
    </row>
    <row r="34" spans="1:13" x14ac:dyDescent="0.35">
      <c r="A34" s="5" t="s">
        <v>73</v>
      </c>
      <c r="B34" s="5"/>
      <c r="C34" s="4" t="s">
        <v>74</v>
      </c>
      <c r="D34" s="6">
        <v>327242</v>
      </c>
      <c r="E34" s="6"/>
      <c r="F34" s="6">
        <v>327242</v>
      </c>
      <c r="G34" s="6"/>
      <c r="H34" s="6"/>
      <c r="I34" s="6"/>
      <c r="J34" s="6">
        <v>327242</v>
      </c>
      <c r="K34" s="6"/>
    </row>
    <row r="35" spans="1:13" x14ac:dyDescent="0.35">
      <c r="A35" s="5" t="s">
        <v>75</v>
      </c>
      <c r="B35" s="5"/>
      <c r="C35" s="4" t="s">
        <v>76</v>
      </c>
      <c r="D35" s="6">
        <v>685272</v>
      </c>
      <c r="E35" s="6"/>
      <c r="F35" s="6">
        <v>685272</v>
      </c>
      <c r="G35" s="6"/>
      <c r="H35" s="6"/>
      <c r="I35" s="6"/>
      <c r="J35" s="13">
        <v>685272</v>
      </c>
      <c r="K35" s="6"/>
      <c r="L35" t="s">
        <v>102</v>
      </c>
    </row>
    <row r="36" spans="1:13" x14ac:dyDescent="0.35">
      <c r="A36" s="5" t="s">
        <v>77</v>
      </c>
      <c r="B36" s="5"/>
      <c r="C36" s="4" t="s">
        <v>78</v>
      </c>
      <c r="D36" s="6">
        <v>1410600</v>
      </c>
      <c r="E36" s="6"/>
      <c r="F36" s="6">
        <v>1410600</v>
      </c>
      <c r="G36" s="6"/>
      <c r="H36" s="6"/>
      <c r="I36" s="6"/>
      <c r="J36" s="13">
        <v>1410600</v>
      </c>
      <c r="K36" s="6"/>
      <c r="L36">
        <v>3309182</v>
      </c>
      <c r="M36" t="s">
        <v>99</v>
      </c>
    </row>
    <row r="37" spans="1:13" x14ac:dyDescent="0.35">
      <c r="A37" s="5" t="s">
        <v>79</v>
      </c>
      <c r="B37" s="5"/>
      <c r="C37" s="4" t="s">
        <v>80</v>
      </c>
      <c r="D37" s="6"/>
      <c r="E37" s="6">
        <v>4341</v>
      </c>
      <c r="F37" s="6"/>
      <c r="G37" s="6">
        <v>4341</v>
      </c>
      <c r="H37" s="6"/>
      <c r="I37" s="6"/>
      <c r="J37" s="6"/>
      <c r="K37" s="6">
        <v>4341</v>
      </c>
    </row>
    <row r="38" spans="1:13" x14ac:dyDescent="0.35">
      <c r="A38" s="5" t="s">
        <v>81</v>
      </c>
      <c r="B38" s="5"/>
      <c r="C38" s="4" t="s">
        <v>82</v>
      </c>
      <c r="D38" s="6"/>
      <c r="E38" s="6">
        <v>15231</v>
      </c>
      <c r="F38" s="6"/>
      <c r="G38" s="6">
        <v>15231</v>
      </c>
      <c r="H38" s="6"/>
      <c r="I38" s="6"/>
      <c r="J38" s="6"/>
      <c r="K38" s="6">
        <v>15231</v>
      </c>
      <c r="M38">
        <f>(350000*12)/14686000</f>
        <v>0.2859866539561487</v>
      </c>
    </row>
    <row r="39" spans="1:13" x14ac:dyDescent="0.35">
      <c r="A39" s="5" t="s">
        <v>83</v>
      </c>
      <c r="B39" s="5"/>
      <c r="C39" s="4" t="s">
        <v>84</v>
      </c>
      <c r="D39" s="6"/>
      <c r="E39" s="6">
        <v>554329</v>
      </c>
      <c r="F39" s="6"/>
      <c r="G39" s="6">
        <v>554329</v>
      </c>
      <c r="H39" s="6"/>
      <c r="I39" s="6"/>
      <c r="J39" s="6"/>
      <c r="K39" s="6">
        <v>554329</v>
      </c>
    </row>
    <row r="40" spans="1:13" x14ac:dyDescent="0.35">
      <c r="A40" s="3"/>
      <c r="B40" s="3"/>
      <c r="C40" s="4" t="s">
        <v>85</v>
      </c>
      <c r="D40" s="6">
        <v>70541482</v>
      </c>
      <c r="E40" s="6">
        <v>70541482</v>
      </c>
      <c r="F40" s="6">
        <v>25920968</v>
      </c>
      <c r="G40" s="6">
        <v>25920968</v>
      </c>
      <c r="H40" s="6">
        <v>10425450</v>
      </c>
      <c r="I40" s="6">
        <v>10661293</v>
      </c>
      <c r="J40" s="6">
        <v>15495518</v>
      </c>
      <c r="K40" s="6">
        <v>15259675</v>
      </c>
      <c r="L40" s="9"/>
    </row>
    <row r="41" spans="1:13" x14ac:dyDescent="0.35">
      <c r="A41" s="3"/>
      <c r="B41" s="3"/>
      <c r="C41" s="4" t="s">
        <v>86</v>
      </c>
      <c r="D41" s="7"/>
      <c r="E41" s="7"/>
      <c r="F41" s="7"/>
      <c r="G41" s="7"/>
      <c r="H41" s="6">
        <v>235843</v>
      </c>
      <c r="I41" s="6"/>
      <c r="J41" s="6"/>
      <c r="K41" s="6">
        <v>235843</v>
      </c>
    </row>
    <row r="42" spans="1:13" x14ac:dyDescent="0.35">
      <c r="A42" s="3"/>
      <c r="B42" s="3"/>
      <c r="C42" s="4" t="s">
        <v>87</v>
      </c>
      <c r="D42" s="6">
        <v>70541482</v>
      </c>
      <c r="E42" s="6">
        <v>70541482</v>
      </c>
      <c r="F42" s="6">
        <v>25920968</v>
      </c>
      <c r="G42" s="6">
        <v>25920968</v>
      </c>
      <c r="H42" s="6">
        <v>10661293</v>
      </c>
      <c r="I42" s="6">
        <v>10661293</v>
      </c>
      <c r="J42" s="6">
        <v>15495518</v>
      </c>
      <c r="K42" s="6">
        <v>15495518</v>
      </c>
    </row>
  </sheetData>
  <mergeCells count="4">
    <mergeCell ref="D8:E8"/>
    <mergeCell ref="F8:G8"/>
    <mergeCell ref="H8:I8"/>
    <mergeCell ref="J8:K8"/>
  </mergeCells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</vt:lpstr>
      <vt:lpstr>BCE!Área_de_impresión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Gaete</dc:creator>
  <cp:lastModifiedBy>Lionel</cp:lastModifiedBy>
  <cp:lastPrinted>2022-06-13T16:43:57Z</cp:lastPrinted>
  <dcterms:created xsi:type="dcterms:W3CDTF">2022-05-19T14:39:58Z</dcterms:created>
  <dcterms:modified xsi:type="dcterms:W3CDTF">2022-06-28T14:41:16Z</dcterms:modified>
</cp:coreProperties>
</file>